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640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<sst xmlns="http://schemas.openxmlformats.org/spreadsheetml/2006/main" count="121" uniqueCount="78">
  <si>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</si>
  <si>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</si>
  <si>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</si>
  <si>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</si>
  <si>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</si>
  <si>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</si>
  <si>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</si>
  <si>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</si>
  <si>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</si>
  <si>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</si>
  <si>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</si>
  <si>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</si>
  <si>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</si>
  <si>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</si>
  <si>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</si>
  <si>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</si>
  <si>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>Urząd Gminy</t>
  </si>
  <si>
    <t xml:space="preserve">wydatki bieżące </t>
  </si>
  <si>
    <t>Razem wydatki bieżące</t>
  </si>
  <si>
    <t>Razem wydatki majątkowe</t>
  </si>
  <si>
    <t xml:space="preserve">Ogółem </t>
  </si>
  <si>
    <t>2</t>
  </si>
  <si>
    <t xml:space="preserve">Zmiana miejscowego planu zagospodarowania przestrzennego Gminy </t>
  </si>
  <si>
    <t xml:space="preserve">Modernizacja oświetlenia drogowego na terenie gminy Mirzec  </t>
  </si>
  <si>
    <t>Utworzenie Klubu Dziecięcego "Bączek" w Tychowie Starym</t>
  </si>
  <si>
    <t>wydatki bieżące</t>
  </si>
  <si>
    <t xml:space="preserve">Budowa Sali gimnastycznej przy szkole podstawowej w Gadce wraz z łącznikiem </t>
  </si>
  <si>
    <t>Klub Dziecięcy „Bączek” w Tychowie Starym</t>
  </si>
  <si>
    <t xml:space="preserve">Usługi społeczne dla rodziny </t>
  </si>
  <si>
    <t>Budowa drogi dojazdowej wraz z infrastrukturą towarzyszącą w sołectwie Mirzec II</t>
  </si>
  <si>
    <t>Wsparcie rodziny - sukcesem gminy</t>
  </si>
  <si>
    <t>Szkoła Podstawowa Mirzec</t>
  </si>
  <si>
    <t xml:space="preserve">Gminny Ośrodek Pomocy Społecznej </t>
  </si>
  <si>
    <t>Utworzenie nowego oddziału przedszkolnego przy Zespole Szkolno-Przedszkolnym w Jagodnem</t>
  </si>
  <si>
    <t>Zespół Szkolno-Przedszkolny Jagodne</t>
  </si>
  <si>
    <t>Limity wydatków na wieloletnie przedsięwzięcia planowane do poniesienia w 2022 roku</t>
  </si>
  <si>
    <t xml:space="preserve">Przebudowa przejścia dla pieszych na drodze powiatowej nr 0566 T w miejscowości Tychów Nowy </t>
  </si>
  <si>
    <t>Powiat Starachowice</t>
  </si>
  <si>
    <t>Budowa chodnika przy drodze wojewódzkiej nr 744 na odcinku Osiny-Osiny Majorat wraz z opracowaniem dokumentacji i wykupem gruntów</t>
  </si>
  <si>
    <t xml:space="preserve">600  </t>
  </si>
  <si>
    <t>60013</t>
  </si>
  <si>
    <t>Województwo Świętokrzyskie</t>
  </si>
  <si>
    <t xml:space="preserve">Przebudowa dwóch przejść dla pieszych w msc.Małyszyn Górny, na skrzyżowaniu dróg powiatowych 0567T Tychów Stary-Ostrożanka-Małyszyn gr. woj. świętokrzyskiego (Pastwiska) i 0568T Małyszyn Górny-Małyszyn Dolny  </t>
  </si>
  <si>
    <t xml:space="preserve">Budowa oświetlenia drogowego w miejscowości Gadka </t>
  </si>
  <si>
    <t xml:space="preserve">Budowa oświetlenia drogowego w miejscowości Gadka Majorat </t>
  </si>
  <si>
    <t>Budowa oświetlenia drogowego w miejscowości Osiny Majorat</t>
  </si>
  <si>
    <t xml:space="preserve">Budowa oświetlenia drogowego w miejscowości Mirzec Ogrody </t>
  </si>
  <si>
    <t xml:space="preserve">Modernizacja placów zabaw przy szkołach podstawowych na terenie Gminy Mirzec </t>
  </si>
  <si>
    <t>Strategia Rozwoju Gminy Mirzec na lata 2021-2030 +</t>
  </si>
  <si>
    <t xml:space="preserve">Remont lokali mieszkalnych w budynku szkoły podstawowej w Trębowcu </t>
  </si>
  <si>
    <t xml:space="preserve">Utworzenie żłobka w miejscowości Gadka  </t>
  </si>
  <si>
    <t>3</t>
  </si>
  <si>
    <t>4</t>
  </si>
  <si>
    <t>5</t>
  </si>
  <si>
    <t xml:space="preserve">niewykorzystane środki pieniężne na r-ku bieżącym budżetu określone w odrębnych ustawach </t>
  </si>
  <si>
    <t>700</t>
  </si>
  <si>
    <t>70005</t>
  </si>
  <si>
    <t>Zakup garażu wraz z montażem na sprzęt komunalny</t>
  </si>
  <si>
    <t>Przebudowa drogi gminnej Nr 347007T Poduchowne - Korzonek - II etap</t>
  </si>
  <si>
    <t xml:space="preserve">Przebudowa przejść dla pieszych na skrzyżowaniu drogi gminnej Nr 347014T z drogą wojewódzką Nr 744 w sołectwie Osiny </t>
  </si>
  <si>
    <t>Budowa drogi dojazdowej w miejscowości Tychów Stary</t>
  </si>
  <si>
    <t>Rozbudowa drogi gminnej Nr 347025T Mirzec Czerwona – Tychów Nowy</t>
  </si>
  <si>
    <t>Rozbudowa drogi gminnej Nr 347035T Trębowiec Krupów – DW 744 II etap</t>
  </si>
  <si>
    <t>Zintegrowana rewitalizacja centrum Mirca poprzez kompleksową odnowę kryzysowych terenów i obszarów w obszar rozwojowy- II etap rewitalizacji</t>
  </si>
  <si>
    <t xml:space="preserve">Budowa Sali gimnastycznej przy szkole podstawowej w Osinach wraz z łącznikiem </t>
  </si>
  <si>
    <t>Termomodernizacja budynku OSP Trębowiec poprzez montaż OZE</t>
  </si>
  <si>
    <t>Termomodernizacja budynku OSP Ostrożanka poprzez montaż OZE</t>
  </si>
  <si>
    <t>Rozbudowa drogi gminnej Nr 347010T Gadka Majorat</t>
  </si>
  <si>
    <t>Rozbudowa drogi gminnej Nr 347001T Gadka do łąk</t>
  </si>
  <si>
    <t>1</t>
  </si>
  <si>
    <t>25</t>
  </si>
  <si>
    <t>Rozbudowa przejścia dla pieszych w miejscowości Trębowiec Duży, w ciągu drogi powiatowej Nr 0570T Osiny-Mokra Niwa-Trębowiec Krupów-Trębowiec Duży-gr.Woj.Świętokrzyskiego (Zbijów Mały)</t>
  </si>
  <si>
    <t>Przebudowa drogi gminnej Nr 347014T w miejscowości Osiny – III etap</t>
  </si>
  <si>
    <t>Rozbudowa drogi gminnej Nr 347013T Małyszyn-Krzewa – II etap</t>
  </si>
  <si>
    <t xml:space="preserve">Przebudowa przejścia dla pieszych w rejonie  skrzyżowania drogi gminnej Nr 347019T z drogą wojewódzką Nr 744 w miejscowości Mirzec- Podborki  </t>
  </si>
  <si>
    <t>rok budżetowy 2022 (8+9+10+11)</t>
  </si>
  <si>
    <t>Wykonanie odwodnienia drogi powiatowej nr 0560T w miejscowości Mirzec Poddąbrowa</t>
  </si>
  <si>
    <t xml:space="preserve">                                                      Załącznik nr 3 do Uchwały Rady Gminy w Mircu Nr LI/357/2022 z dnia 24 czerwca 2022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</si>
</sst>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11"/>
      <name val="Times New Roman"/>
      <family val="1"/>
    </font>
    <font>
      <b/>
      <sz val="8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5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4" fontId="15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45" fillId="30" borderId="12" xfId="0" applyFont="1" applyFill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46" fillId="30" borderId="12" xfId="0" applyNumberFormat="1" applyFont="1" applyFill="1" applyBorder="1" applyAlignment="1">
      <alignment horizontal="right" vertical="center" wrapText="1"/>
    </xf>
    <xf numFmtId="4" fontId="46" fillId="30" borderId="10" xfId="0" applyNumberFormat="1" applyFont="1" applyFill="1" applyBorder="1" applyAlignment="1">
      <alignment horizontal="right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.625" style="1" customWidth="1"/>
    <col min="2" max="2" width="5.00390625" style="1" bestFit="1" customWidth="1"/>
    <col min="3" max="3" width="7.125" style="1" bestFit="1" customWidth="1"/>
    <col min="4" max="4" width="31.25390625" style="1" customWidth="1"/>
    <col min="5" max="5" width="16.00390625" style="1" customWidth="1"/>
    <col min="6" max="6" width="12.25390625" style="1" customWidth="1"/>
    <col min="7" max="7" width="11.125" style="1" customWidth="1"/>
    <col min="8" max="8" width="12.625" style="1" customWidth="1"/>
    <col min="9" max="9" width="11.375" style="1" customWidth="1"/>
    <col min="10" max="10" width="9.25390625" style="1" customWidth="1"/>
    <col min="11" max="11" width="12.25390625" style="1" customWidth="1"/>
    <col min="12" max="12" width="12.00390625" style="1" customWidth="1"/>
    <col min="13" max="13" width="11.25390625" style="1" customWidth="1"/>
    <col min="14" max="16384" width="9.125" style="1" customWidth="1"/>
  </cols>
  <sheetData>
    <row r="1" ht="12.75">
      <c r="E1" s="1" t="s">
        <v>77</v>
      </c>
    </row>
    <row r="2" spans="1:13" ht="30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4</v>
      </c>
    </row>
    <row r="4" spans="1:13" s="4" customFormat="1" ht="15.75" customHeight="1">
      <c r="A4" s="56" t="s">
        <v>5</v>
      </c>
      <c r="B4" s="56" t="s">
        <v>0</v>
      </c>
      <c r="C4" s="56" t="s">
        <v>3</v>
      </c>
      <c r="D4" s="53" t="s">
        <v>14</v>
      </c>
      <c r="E4" s="53" t="s">
        <v>6</v>
      </c>
      <c r="F4" s="52" t="s">
        <v>8</v>
      </c>
      <c r="G4" s="52"/>
      <c r="H4" s="52"/>
      <c r="I4" s="52"/>
      <c r="J4" s="52"/>
      <c r="K4" s="52"/>
      <c r="L4" s="52"/>
      <c r="M4" s="53" t="s">
        <v>7</v>
      </c>
    </row>
    <row r="5" spans="1:13" s="4" customFormat="1" ht="15.75" customHeight="1">
      <c r="A5" s="56"/>
      <c r="B5" s="56"/>
      <c r="C5" s="56"/>
      <c r="D5" s="53"/>
      <c r="E5" s="53"/>
      <c r="F5" s="54" t="s">
        <v>75</v>
      </c>
      <c r="G5" s="53" t="s">
        <v>2</v>
      </c>
      <c r="H5" s="53"/>
      <c r="I5" s="53"/>
      <c r="J5" s="53"/>
      <c r="K5" s="53"/>
      <c r="L5" s="53"/>
      <c r="M5" s="53"/>
    </row>
    <row r="6" spans="1:13" s="4" customFormat="1" ht="13.5" customHeight="1">
      <c r="A6" s="56"/>
      <c r="B6" s="56"/>
      <c r="C6" s="56"/>
      <c r="D6" s="53"/>
      <c r="E6" s="53"/>
      <c r="F6" s="54"/>
      <c r="G6" s="48" t="s">
        <v>11</v>
      </c>
      <c r="H6" s="48" t="s">
        <v>54</v>
      </c>
      <c r="I6" s="51" t="s">
        <v>9</v>
      </c>
      <c r="J6" s="21" t="s">
        <v>1</v>
      </c>
      <c r="K6" s="48" t="s">
        <v>12</v>
      </c>
      <c r="L6" s="51" t="s">
        <v>10</v>
      </c>
      <c r="M6" s="53"/>
    </row>
    <row r="7" spans="1:13" s="4" customFormat="1" ht="29.25" customHeight="1">
      <c r="A7" s="56"/>
      <c r="B7" s="56"/>
      <c r="C7" s="56"/>
      <c r="D7" s="53"/>
      <c r="E7" s="53"/>
      <c r="F7" s="54"/>
      <c r="G7" s="49"/>
      <c r="H7" s="57"/>
      <c r="I7" s="49"/>
      <c r="J7" s="53" t="s">
        <v>15</v>
      </c>
      <c r="K7" s="49"/>
      <c r="L7" s="49"/>
      <c r="M7" s="53"/>
    </row>
    <row r="8" spans="1:13" s="4" customFormat="1" ht="19.5" customHeight="1">
      <c r="A8" s="56"/>
      <c r="B8" s="56"/>
      <c r="C8" s="56"/>
      <c r="D8" s="53"/>
      <c r="E8" s="53"/>
      <c r="F8" s="54"/>
      <c r="G8" s="49"/>
      <c r="H8" s="57"/>
      <c r="I8" s="49"/>
      <c r="J8" s="53"/>
      <c r="K8" s="49"/>
      <c r="L8" s="49"/>
      <c r="M8" s="53"/>
    </row>
    <row r="9" spans="1:13" s="4" customFormat="1" ht="54.75" customHeight="1">
      <c r="A9" s="56"/>
      <c r="B9" s="56"/>
      <c r="C9" s="56"/>
      <c r="D9" s="53"/>
      <c r="E9" s="53"/>
      <c r="F9" s="54"/>
      <c r="G9" s="50"/>
      <c r="H9" s="58"/>
      <c r="I9" s="50"/>
      <c r="J9" s="53"/>
      <c r="K9" s="50"/>
      <c r="L9" s="50"/>
      <c r="M9" s="53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</row>
    <row r="11" spans="1:13" ht="45.75" customHeight="1">
      <c r="A11" s="10" t="s">
        <v>69</v>
      </c>
      <c r="B11" s="35" t="s">
        <v>39</v>
      </c>
      <c r="C11" s="35" t="s">
        <v>40</v>
      </c>
      <c r="D11" s="27" t="s">
        <v>38</v>
      </c>
      <c r="E11" s="33">
        <v>38745</v>
      </c>
      <c r="F11" s="33">
        <v>38745</v>
      </c>
      <c r="G11" s="33">
        <v>38745</v>
      </c>
      <c r="H11" s="33"/>
      <c r="I11" s="33"/>
      <c r="J11" s="33"/>
      <c r="K11" s="33"/>
      <c r="L11" s="33"/>
      <c r="M11" s="39" t="s">
        <v>41</v>
      </c>
    </row>
    <row r="12" spans="1:13" ht="15" customHeight="1">
      <c r="A12" s="10"/>
      <c r="B12" s="10"/>
      <c r="C12" s="10"/>
      <c r="D12" s="12" t="s">
        <v>13</v>
      </c>
      <c r="E12" s="33">
        <f>SUM(E11)</f>
        <v>38745</v>
      </c>
      <c r="F12" s="33">
        <f aca="true" t="shared" si="0" ref="F12:L12">SUM(F11)</f>
        <v>38745</v>
      </c>
      <c r="G12" s="33">
        <f t="shared" si="0"/>
        <v>38745</v>
      </c>
      <c r="H12" s="33"/>
      <c r="I12" s="33">
        <f t="shared" si="0"/>
        <v>0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15"/>
    </row>
    <row r="13" spans="1:13" ht="59.25" customHeight="1">
      <c r="A13" s="10" t="s">
        <v>21</v>
      </c>
      <c r="B13" s="35">
        <v>600</v>
      </c>
      <c r="C13" s="35">
        <v>60014</v>
      </c>
      <c r="D13" s="37" t="s">
        <v>71</v>
      </c>
      <c r="E13" s="33">
        <v>50000</v>
      </c>
      <c r="F13" s="33">
        <v>50000</v>
      </c>
      <c r="G13" s="33">
        <v>50000</v>
      </c>
      <c r="H13" s="33"/>
      <c r="I13" s="33"/>
      <c r="J13" s="33"/>
      <c r="K13" s="33"/>
      <c r="L13" s="33"/>
      <c r="M13" s="38" t="s">
        <v>37</v>
      </c>
    </row>
    <row r="14" spans="1:13" ht="45.75" customHeight="1">
      <c r="A14" s="10" t="s">
        <v>51</v>
      </c>
      <c r="B14" s="35">
        <v>600</v>
      </c>
      <c r="C14" s="35">
        <v>60014</v>
      </c>
      <c r="D14" s="37" t="s">
        <v>76</v>
      </c>
      <c r="E14" s="33">
        <v>390000</v>
      </c>
      <c r="F14" s="33">
        <v>116000</v>
      </c>
      <c r="G14" s="33">
        <v>86000</v>
      </c>
      <c r="H14" s="33"/>
      <c r="I14" s="33"/>
      <c r="J14" s="33"/>
      <c r="K14" s="33">
        <v>30000</v>
      </c>
      <c r="L14" s="33"/>
      <c r="M14" s="38" t="s">
        <v>16</v>
      </c>
    </row>
    <row r="15" spans="1:13" ht="70.5" customHeight="1">
      <c r="A15" s="10" t="s">
        <v>52</v>
      </c>
      <c r="B15" s="35">
        <v>600</v>
      </c>
      <c r="C15" s="35">
        <v>60014</v>
      </c>
      <c r="D15" s="32" t="s">
        <v>42</v>
      </c>
      <c r="E15" s="33">
        <v>50000</v>
      </c>
      <c r="F15" s="33">
        <v>50000</v>
      </c>
      <c r="G15" s="33">
        <v>50000</v>
      </c>
      <c r="H15" s="33"/>
      <c r="I15" s="33"/>
      <c r="J15" s="33"/>
      <c r="K15" s="33"/>
      <c r="L15" s="33"/>
      <c r="M15" s="38" t="s">
        <v>37</v>
      </c>
    </row>
    <row r="16" spans="1:13" ht="42.75" customHeight="1">
      <c r="A16" s="10" t="s">
        <v>53</v>
      </c>
      <c r="B16" s="35">
        <v>600</v>
      </c>
      <c r="C16" s="35">
        <v>60014</v>
      </c>
      <c r="D16" s="37" t="s">
        <v>36</v>
      </c>
      <c r="E16" s="33">
        <v>50000</v>
      </c>
      <c r="F16" s="33">
        <v>50000</v>
      </c>
      <c r="G16" s="33">
        <v>50000</v>
      </c>
      <c r="H16" s="33"/>
      <c r="I16" s="33"/>
      <c r="J16" s="33"/>
      <c r="K16" s="33"/>
      <c r="L16" s="33"/>
      <c r="M16" s="38" t="s">
        <v>37</v>
      </c>
    </row>
    <row r="17" spans="1:13" ht="15" customHeight="1">
      <c r="A17" s="5"/>
      <c r="B17" s="5"/>
      <c r="C17" s="5"/>
      <c r="D17" s="12" t="s">
        <v>13</v>
      </c>
      <c r="E17" s="33">
        <f>SUM(E13:E16)</f>
        <v>540000</v>
      </c>
      <c r="F17" s="33">
        <f aca="true" t="shared" si="1" ref="F17:L17">SUM(F13:F16)</f>
        <v>266000</v>
      </c>
      <c r="G17" s="33">
        <f t="shared" si="1"/>
        <v>236000</v>
      </c>
      <c r="H17" s="33"/>
      <c r="I17" s="33">
        <f t="shared" si="1"/>
        <v>0</v>
      </c>
      <c r="J17" s="33">
        <f t="shared" si="1"/>
        <v>0</v>
      </c>
      <c r="K17" s="33">
        <f t="shared" si="1"/>
        <v>30000</v>
      </c>
      <c r="L17" s="33">
        <f t="shared" si="1"/>
        <v>0</v>
      </c>
      <c r="M17" s="15"/>
    </row>
    <row r="18" spans="1:13" ht="30" customHeight="1">
      <c r="A18" s="5">
        <v>6</v>
      </c>
      <c r="B18" s="5">
        <v>600</v>
      </c>
      <c r="C18" s="5">
        <v>60017</v>
      </c>
      <c r="D18" s="12" t="s">
        <v>60</v>
      </c>
      <c r="E18" s="33">
        <v>1210000</v>
      </c>
      <c r="F18" s="33">
        <v>60000</v>
      </c>
      <c r="G18" s="33">
        <v>60000</v>
      </c>
      <c r="H18" s="33"/>
      <c r="I18" s="33"/>
      <c r="J18" s="33"/>
      <c r="K18" s="33"/>
      <c r="L18" s="33"/>
      <c r="M18" s="15" t="s">
        <v>16</v>
      </c>
    </row>
    <row r="19" spans="1:13" ht="34.5" customHeight="1">
      <c r="A19" s="5">
        <v>7</v>
      </c>
      <c r="B19" s="6">
        <v>600</v>
      </c>
      <c r="C19" s="6">
        <v>60017</v>
      </c>
      <c r="D19" s="12" t="s">
        <v>29</v>
      </c>
      <c r="E19" s="23">
        <v>3249550</v>
      </c>
      <c r="F19" s="23">
        <v>1000000</v>
      </c>
      <c r="G19" s="23"/>
      <c r="H19" s="23">
        <v>1000000</v>
      </c>
      <c r="I19" s="23"/>
      <c r="J19" s="23"/>
      <c r="K19" s="23">
        <v>0</v>
      </c>
      <c r="L19" s="23"/>
      <c r="M19" s="15" t="s">
        <v>16</v>
      </c>
    </row>
    <row r="20" spans="1:13" ht="12" customHeight="1">
      <c r="A20" s="5"/>
      <c r="B20" s="5"/>
      <c r="C20" s="5"/>
      <c r="D20" s="12" t="s">
        <v>13</v>
      </c>
      <c r="E20" s="24">
        <f aca="true" t="shared" si="2" ref="E20:L20">SUM(E18:E19)</f>
        <v>4459550</v>
      </c>
      <c r="F20" s="24">
        <f t="shared" si="2"/>
        <v>1060000</v>
      </c>
      <c r="G20" s="24">
        <f t="shared" si="2"/>
        <v>60000</v>
      </c>
      <c r="H20" s="24">
        <f t="shared" si="2"/>
        <v>1000000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17"/>
    </row>
    <row r="21" spans="1:13" ht="32.25" customHeight="1">
      <c r="A21" s="5">
        <v>8</v>
      </c>
      <c r="B21" s="5">
        <v>600</v>
      </c>
      <c r="C21" s="5">
        <v>60016</v>
      </c>
      <c r="D21" s="12" t="s">
        <v>62</v>
      </c>
      <c r="E21" s="24">
        <v>736492</v>
      </c>
      <c r="F21" s="24">
        <v>721732</v>
      </c>
      <c r="G21" s="24">
        <v>132539</v>
      </c>
      <c r="H21" s="24"/>
      <c r="I21" s="24"/>
      <c r="J21" s="24"/>
      <c r="K21" s="24">
        <v>589193</v>
      </c>
      <c r="L21" s="24"/>
      <c r="M21" s="17" t="s">
        <v>16</v>
      </c>
    </row>
    <row r="22" spans="1:13" ht="24" customHeight="1">
      <c r="A22" s="5">
        <v>9</v>
      </c>
      <c r="B22" s="5">
        <v>600</v>
      </c>
      <c r="C22" s="5">
        <v>60016</v>
      </c>
      <c r="D22" s="12" t="s">
        <v>67</v>
      </c>
      <c r="E22" s="24">
        <v>377400</v>
      </c>
      <c r="F22" s="24">
        <v>47400</v>
      </c>
      <c r="G22" s="24">
        <v>47400</v>
      </c>
      <c r="H22" s="24"/>
      <c r="I22" s="24"/>
      <c r="J22" s="24"/>
      <c r="K22" s="24"/>
      <c r="L22" s="24"/>
      <c r="M22" s="17" t="s">
        <v>16</v>
      </c>
    </row>
    <row r="23" spans="1:13" ht="27" customHeight="1">
      <c r="A23" s="5">
        <v>10</v>
      </c>
      <c r="B23" s="5">
        <v>600</v>
      </c>
      <c r="C23" s="5">
        <v>60016</v>
      </c>
      <c r="D23" s="12" t="s">
        <v>68</v>
      </c>
      <c r="E23" s="24">
        <v>370000</v>
      </c>
      <c r="F23" s="24">
        <v>20000</v>
      </c>
      <c r="G23" s="24">
        <v>20000</v>
      </c>
      <c r="H23" s="24"/>
      <c r="I23" s="24"/>
      <c r="J23" s="24"/>
      <c r="K23" s="24"/>
      <c r="L23" s="24"/>
      <c r="M23" s="17" t="s">
        <v>16</v>
      </c>
    </row>
    <row r="24" spans="1:13" ht="30.75" customHeight="1">
      <c r="A24" s="5">
        <v>11</v>
      </c>
      <c r="B24" s="5">
        <v>600</v>
      </c>
      <c r="C24" s="5">
        <v>60016</v>
      </c>
      <c r="D24" s="12" t="s">
        <v>61</v>
      </c>
      <c r="E24" s="24">
        <v>1691000</v>
      </c>
      <c r="F24" s="24">
        <v>81000</v>
      </c>
      <c r="G24" s="24">
        <v>81000</v>
      </c>
      <c r="H24" s="24"/>
      <c r="I24" s="24"/>
      <c r="J24" s="24"/>
      <c r="K24" s="24"/>
      <c r="L24" s="24"/>
      <c r="M24" s="17" t="s">
        <v>16</v>
      </c>
    </row>
    <row r="25" spans="1:13" ht="45.75" customHeight="1">
      <c r="A25" s="5">
        <v>12</v>
      </c>
      <c r="B25" s="5">
        <v>600</v>
      </c>
      <c r="C25" s="5">
        <v>60016</v>
      </c>
      <c r="D25" s="14" t="s">
        <v>74</v>
      </c>
      <c r="E25" s="24">
        <v>80100</v>
      </c>
      <c r="F25" s="24">
        <v>80100</v>
      </c>
      <c r="G25" s="24">
        <v>16100</v>
      </c>
      <c r="H25" s="24">
        <v>64000</v>
      </c>
      <c r="I25" s="24"/>
      <c r="J25" s="24"/>
      <c r="K25" s="24"/>
      <c r="L25" s="24"/>
      <c r="M25" s="16" t="s">
        <v>16</v>
      </c>
    </row>
    <row r="26" spans="1:13" ht="34.5" customHeight="1">
      <c r="A26" s="5">
        <v>13</v>
      </c>
      <c r="B26" s="5">
        <v>600</v>
      </c>
      <c r="C26" s="5">
        <v>60016</v>
      </c>
      <c r="D26" s="13" t="s">
        <v>58</v>
      </c>
      <c r="E26" s="24">
        <v>3362800</v>
      </c>
      <c r="F26" s="24">
        <v>3023386</v>
      </c>
      <c r="G26" s="24">
        <v>238549</v>
      </c>
      <c r="H26" s="24">
        <v>2784837</v>
      </c>
      <c r="I26" s="24"/>
      <c r="J26" s="24"/>
      <c r="K26" s="24"/>
      <c r="L26" s="24"/>
      <c r="M26" s="16" t="s">
        <v>16</v>
      </c>
    </row>
    <row r="27" spans="1:13" ht="28.5" customHeight="1">
      <c r="A27" s="5">
        <v>14</v>
      </c>
      <c r="B27" s="5">
        <v>600</v>
      </c>
      <c r="C27" s="5">
        <v>60016</v>
      </c>
      <c r="D27" s="14" t="s">
        <v>72</v>
      </c>
      <c r="E27" s="24">
        <v>4845030</v>
      </c>
      <c r="F27" s="24">
        <v>4800000</v>
      </c>
      <c r="G27" s="24">
        <v>240000</v>
      </c>
      <c r="H27" s="24"/>
      <c r="I27" s="24"/>
      <c r="J27" s="24"/>
      <c r="K27" s="24">
        <v>4560000</v>
      </c>
      <c r="L27" s="24"/>
      <c r="M27" s="16" t="s">
        <v>16</v>
      </c>
    </row>
    <row r="28" spans="1:13" ht="28.5" customHeight="1">
      <c r="A28" s="5">
        <v>15</v>
      </c>
      <c r="B28" s="5">
        <v>600</v>
      </c>
      <c r="C28" s="5">
        <v>60016</v>
      </c>
      <c r="D28" s="14" t="s">
        <v>73</v>
      </c>
      <c r="E28" s="24">
        <v>4025200</v>
      </c>
      <c r="F28" s="24">
        <v>120000</v>
      </c>
      <c r="G28" s="24">
        <v>120000</v>
      </c>
      <c r="H28" s="24"/>
      <c r="I28" s="24"/>
      <c r="J28" s="24"/>
      <c r="K28" s="24"/>
      <c r="L28" s="24"/>
      <c r="M28" s="16" t="s">
        <v>16</v>
      </c>
    </row>
    <row r="29" spans="1:13" ht="45.75" customHeight="1">
      <c r="A29" s="30">
        <v>16</v>
      </c>
      <c r="B29" s="30">
        <v>600</v>
      </c>
      <c r="C29" s="30">
        <v>60016</v>
      </c>
      <c r="D29" s="32" t="s">
        <v>59</v>
      </c>
      <c r="E29" s="34">
        <v>157100</v>
      </c>
      <c r="F29" s="34">
        <v>154923</v>
      </c>
      <c r="G29" s="34">
        <v>24023</v>
      </c>
      <c r="H29" s="34">
        <v>130900</v>
      </c>
      <c r="I29" s="34"/>
      <c r="J29" s="34"/>
      <c r="K29" s="34"/>
      <c r="L29" s="34"/>
      <c r="M29" s="31" t="s">
        <v>16</v>
      </c>
    </row>
    <row r="30" spans="1:13" ht="12" customHeight="1">
      <c r="A30" s="5"/>
      <c r="B30" s="5"/>
      <c r="C30" s="5"/>
      <c r="D30" s="12" t="s">
        <v>13</v>
      </c>
      <c r="E30" s="24">
        <f>SUM(E21:E29)</f>
        <v>15645122</v>
      </c>
      <c r="F30" s="24">
        <f aca="true" t="shared" si="3" ref="F30:L30">SUM(F21:F29)</f>
        <v>9048541</v>
      </c>
      <c r="G30" s="24">
        <f t="shared" si="3"/>
        <v>919611</v>
      </c>
      <c r="H30" s="24">
        <f t="shared" si="3"/>
        <v>2979737</v>
      </c>
      <c r="I30" s="24">
        <f t="shared" si="3"/>
        <v>0</v>
      </c>
      <c r="J30" s="24">
        <f t="shared" si="3"/>
        <v>0</v>
      </c>
      <c r="K30" s="24">
        <f t="shared" si="3"/>
        <v>5149193</v>
      </c>
      <c r="L30" s="24">
        <f t="shared" si="3"/>
        <v>0</v>
      </c>
      <c r="M30" s="15"/>
    </row>
    <row r="31" spans="1:13" ht="25.5" customHeight="1">
      <c r="A31" s="5">
        <v>17</v>
      </c>
      <c r="B31" s="5" t="s">
        <v>55</v>
      </c>
      <c r="C31" s="5" t="s">
        <v>56</v>
      </c>
      <c r="D31" s="12" t="s">
        <v>57</v>
      </c>
      <c r="E31" s="24">
        <v>101000</v>
      </c>
      <c r="F31" s="24">
        <v>86872</v>
      </c>
      <c r="G31" s="24">
        <v>86872</v>
      </c>
      <c r="H31" s="24"/>
      <c r="I31" s="24"/>
      <c r="J31" s="24"/>
      <c r="K31" s="24"/>
      <c r="L31" s="24"/>
      <c r="M31" s="15" t="s">
        <v>16</v>
      </c>
    </row>
    <row r="32" spans="1:13" ht="12" customHeight="1">
      <c r="A32" s="5"/>
      <c r="B32" s="5"/>
      <c r="C32" s="5"/>
      <c r="D32" s="12" t="s">
        <v>13</v>
      </c>
      <c r="E32" s="24">
        <f>SUM(E31)</f>
        <v>101000</v>
      </c>
      <c r="F32" s="24">
        <f aca="true" t="shared" si="4" ref="F32:L32">SUM(F31)</f>
        <v>86872</v>
      </c>
      <c r="G32" s="24">
        <f t="shared" si="4"/>
        <v>86872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15"/>
    </row>
    <row r="33" spans="1:13" ht="28.5" customHeight="1">
      <c r="A33" s="5">
        <v>18</v>
      </c>
      <c r="B33" s="5">
        <v>700</v>
      </c>
      <c r="C33" s="5">
        <v>70005</v>
      </c>
      <c r="D33" s="12" t="s">
        <v>49</v>
      </c>
      <c r="E33" s="24">
        <v>273075</v>
      </c>
      <c r="F33" s="24">
        <v>10000</v>
      </c>
      <c r="G33" s="24">
        <v>10000</v>
      </c>
      <c r="H33" s="24"/>
      <c r="I33" s="24"/>
      <c r="J33" s="24"/>
      <c r="K33" s="24"/>
      <c r="L33" s="24"/>
      <c r="M33" s="15" t="s">
        <v>16</v>
      </c>
    </row>
    <row r="34" spans="1:13" ht="12" customHeight="1">
      <c r="A34" s="5"/>
      <c r="B34" s="5"/>
      <c r="C34" s="5"/>
      <c r="D34" s="12" t="s">
        <v>17</v>
      </c>
      <c r="E34" s="24">
        <f>SUM(E33)</f>
        <v>273075</v>
      </c>
      <c r="F34" s="24">
        <f aca="true" t="shared" si="5" ref="F34:L34">SUM(F33)</f>
        <v>10000</v>
      </c>
      <c r="G34" s="24">
        <f t="shared" si="5"/>
        <v>10000</v>
      </c>
      <c r="H34" s="24"/>
      <c r="I34" s="24">
        <f t="shared" si="5"/>
        <v>0</v>
      </c>
      <c r="J34" s="24">
        <f t="shared" si="5"/>
        <v>0</v>
      </c>
      <c r="K34" s="24">
        <f t="shared" si="5"/>
        <v>0</v>
      </c>
      <c r="L34" s="24">
        <f t="shared" si="5"/>
        <v>0</v>
      </c>
      <c r="M34" s="15"/>
    </row>
    <row r="35" spans="1:13" ht="32.25" customHeight="1">
      <c r="A35" s="5">
        <v>19</v>
      </c>
      <c r="B35" s="5">
        <v>710</v>
      </c>
      <c r="C35" s="5">
        <v>71004</v>
      </c>
      <c r="D35" s="14" t="s">
        <v>22</v>
      </c>
      <c r="E35" s="24">
        <v>147600</v>
      </c>
      <c r="F35" s="24">
        <v>103320</v>
      </c>
      <c r="G35" s="24">
        <v>103320</v>
      </c>
      <c r="H35" s="24"/>
      <c r="I35" s="24"/>
      <c r="J35" s="24"/>
      <c r="K35" s="24"/>
      <c r="L35" s="24"/>
      <c r="M35" s="15" t="s">
        <v>16</v>
      </c>
    </row>
    <row r="36" spans="1:13" ht="14.25" customHeight="1">
      <c r="A36" s="5"/>
      <c r="B36" s="5"/>
      <c r="C36" s="5"/>
      <c r="D36" s="12" t="s">
        <v>17</v>
      </c>
      <c r="E36" s="24">
        <f>SUM(E35:E35)</f>
        <v>147600</v>
      </c>
      <c r="F36" s="24">
        <f>SUM(F35:F35)</f>
        <v>103320</v>
      </c>
      <c r="G36" s="24">
        <f>SUM(G35:G35)</f>
        <v>103320</v>
      </c>
      <c r="H36" s="24"/>
      <c r="I36" s="24">
        <f>SUM(I35:I35)</f>
        <v>0</v>
      </c>
      <c r="J36" s="24">
        <f>SUM(J35:J35)</f>
        <v>0</v>
      </c>
      <c r="K36" s="24">
        <f>SUM(K35:K35)</f>
        <v>0</v>
      </c>
      <c r="L36" s="24">
        <f>SUM(L35:L35)</f>
        <v>0</v>
      </c>
      <c r="M36" s="15"/>
    </row>
    <row r="37" spans="1:13" ht="27.75" customHeight="1">
      <c r="A37" s="5">
        <v>20</v>
      </c>
      <c r="B37" s="5">
        <v>750</v>
      </c>
      <c r="C37" s="5">
        <v>75095</v>
      </c>
      <c r="D37" s="12" t="s">
        <v>48</v>
      </c>
      <c r="E37" s="24">
        <v>17200</v>
      </c>
      <c r="F37" s="24">
        <v>17200</v>
      </c>
      <c r="G37" s="24">
        <v>17200</v>
      </c>
      <c r="H37" s="24"/>
      <c r="I37" s="24"/>
      <c r="J37" s="24"/>
      <c r="K37" s="24"/>
      <c r="L37" s="24"/>
      <c r="M37" s="15" t="s">
        <v>16</v>
      </c>
    </row>
    <row r="38" spans="1:13" ht="14.25" customHeight="1">
      <c r="A38" s="5"/>
      <c r="B38" s="5"/>
      <c r="C38" s="5"/>
      <c r="D38" s="12" t="s">
        <v>17</v>
      </c>
      <c r="E38" s="24">
        <f>SUM(E37)</f>
        <v>17200</v>
      </c>
      <c r="F38" s="24">
        <f aca="true" t="shared" si="6" ref="F38:L38">SUM(F37)</f>
        <v>17200</v>
      </c>
      <c r="G38" s="24">
        <f t="shared" si="6"/>
        <v>17200</v>
      </c>
      <c r="H38" s="24"/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15"/>
    </row>
    <row r="39" spans="1:13" ht="26.25" customHeight="1">
      <c r="A39" s="5">
        <v>21</v>
      </c>
      <c r="B39" s="5">
        <v>754</v>
      </c>
      <c r="C39" s="5">
        <v>75495</v>
      </c>
      <c r="D39" s="36" t="s">
        <v>65</v>
      </c>
      <c r="E39" s="24">
        <v>80000</v>
      </c>
      <c r="F39" s="24">
        <v>17000</v>
      </c>
      <c r="G39" s="24">
        <v>17000</v>
      </c>
      <c r="H39" s="24"/>
      <c r="I39" s="24"/>
      <c r="J39" s="24"/>
      <c r="K39" s="24"/>
      <c r="L39" s="24"/>
      <c r="M39" s="15" t="s">
        <v>16</v>
      </c>
    </row>
    <row r="40" spans="1:13" ht="29.25" customHeight="1">
      <c r="A40" s="5">
        <v>22</v>
      </c>
      <c r="B40" s="5">
        <v>754</v>
      </c>
      <c r="C40" s="5">
        <v>75495</v>
      </c>
      <c r="D40" s="12" t="s">
        <v>66</v>
      </c>
      <c r="E40" s="24">
        <v>40000</v>
      </c>
      <c r="F40" s="24">
        <v>13000</v>
      </c>
      <c r="G40" s="24">
        <v>13000</v>
      </c>
      <c r="H40" s="24"/>
      <c r="I40" s="24"/>
      <c r="J40" s="24"/>
      <c r="K40" s="24"/>
      <c r="L40" s="24"/>
      <c r="M40" s="15" t="s">
        <v>16</v>
      </c>
    </row>
    <row r="41" spans="1:13" ht="14.25" customHeight="1">
      <c r="A41" s="5"/>
      <c r="B41" s="5"/>
      <c r="C41" s="5"/>
      <c r="D41" s="12" t="s">
        <v>13</v>
      </c>
      <c r="E41" s="24">
        <f>SUM(E39:E40)</f>
        <v>120000</v>
      </c>
      <c r="F41" s="24">
        <f aca="true" t="shared" si="7" ref="F41:L41">SUM(F39:F40)</f>
        <v>30000</v>
      </c>
      <c r="G41" s="24">
        <f t="shared" si="7"/>
        <v>30000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15"/>
    </row>
    <row r="42" spans="1:13" ht="29.25" customHeight="1">
      <c r="A42" s="5">
        <v>23</v>
      </c>
      <c r="B42" s="5">
        <v>801</v>
      </c>
      <c r="C42" s="5">
        <v>80101</v>
      </c>
      <c r="D42" s="12" t="s">
        <v>47</v>
      </c>
      <c r="E42" s="24">
        <v>176000</v>
      </c>
      <c r="F42" s="24">
        <v>174000</v>
      </c>
      <c r="G42" s="24">
        <v>174000</v>
      </c>
      <c r="H42" s="24"/>
      <c r="I42" s="24"/>
      <c r="J42" s="24"/>
      <c r="K42" s="24"/>
      <c r="L42" s="24"/>
      <c r="M42" s="15" t="s">
        <v>16</v>
      </c>
    </row>
    <row r="43" spans="1:13" ht="29.25" customHeight="1">
      <c r="A43" s="5">
        <v>24</v>
      </c>
      <c r="B43" s="5">
        <v>801</v>
      </c>
      <c r="C43" s="5">
        <v>80101</v>
      </c>
      <c r="D43" s="12" t="s">
        <v>64</v>
      </c>
      <c r="E43" s="24">
        <v>5500000</v>
      </c>
      <c r="F43" s="24">
        <v>100000</v>
      </c>
      <c r="G43" s="24">
        <v>100000</v>
      </c>
      <c r="H43" s="24"/>
      <c r="I43" s="24"/>
      <c r="J43" s="24"/>
      <c r="K43" s="24"/>
      <c r="L43" s="24"/>
      <c r="M43" s="15" t="s">
        <v>16</v>
      </c>
    </row>
    <row r="44" spans="1:13" ht="25.5" customHeight="1">
      <c r="A44" s="11" t="s">
        <v>70</v>
      </c>
      <c r="B44" s="6">
        <v>801</v>
      </c>
      <c r="C44" s="6">
        <v>80101</v>
      </c>
      <c r="D44" s="13" t="s">
        <v>26</v>
      </c>
      <c r="E44" s="24">
        <v>5262862</v>
      </c>
      <c r="F44" s="24">
        <f>SUM(G44:K44)</f>
        <v>3265379</v>
      </c>
      <c r="G44" s="24">
        <v>770299</v>
      </c>
      <c r="H44" s="24">
        <v>1000000</v>
      </c>
      <c r="I44" s="24"/>
      <c r="J44" s="24"/>
      <c r="K44" s="24">
        <v>1495080</v>
      </c>
      <c r="L44" s="24"/>
      <c r="M44" s="16" t="s">
        <v>16</v>
      </c>
    </row>
    <row r="45" spans="1:13" ht="22.5" customHeight="1">
      <c r="A45" s="11"/>
      <c r="B45" s="6"/>
      <c r="C45" s="6"/>
      <c r="D45" s="12" t="s">
        <v>13</v>
      </c>
      <c r="E45" s="23">
        <f>SUM(E42:E44)</f>
        <v>10938862</v>
      </c>
      <c r="F45" s="23">
        <f aca="true" t="shared" si="8" ref="F45:L45">SUM(F42:F44)</f>
        <v>3539379</v>
      </c>
      <c r="G45" s="23">
        <f t="shared" si="8"/>
        <v>1044299</v>
      </c>
      <c r="H45" s="23">
        <f t="shared" si="8"/>
        <v>1000000</v>
      </c>
      <c r="I45" s="23">
        <f t="shared" si="8"/>
        <v>0</v>
      </c>
      <c r="J45" s="23">
        <f t="shared" si="8"/>
        <v>0</v>
      </c>
      <c r="K45" s="23">
        <f t="shared" si="8"/>
        <v>1495080</v>
      </c>
      <c r="L45" s="23">
        <f t="shared" si="8"/>
        <v>0</v>
      </c>
      <c r="M45" s="15"/>
    </row>
    <row r="46" spans="1:13" ht="38.25" customHeight="1">
      <c r="A46" s="5">
        <v>26</v>
      </c>
      <c r="B46" s="6">
        <v>801</v>
      </c>
      <c r="C46" s="6">
        <v>80104</v>
      </c>
      <c r="D46" s="12" t="s">
        <v>33</v>
      </c>
      <c r="E46" s="24">
        <v>428120.01</v>
      </c>
      <c r="F46" s="24">
        <v>155367.8</v>
      </c>
      <c r="G46" s="24"/>
      <c r="H46" s="24">
        <v>11479.05</v>
      </c>
      <c r="I46" s="24"/>
      <c r="J46" s="24"/>
      <c r="K46" s="24"/>
      <c r="L46" s="24">
        <v>143888.75</v>
      </c>
      <c r="M46" s="18" t="s">
        <v>34</v>
      </c>
    </row>
    <row r="47" spans="1:13" ht="14.25" customHeight="1">
      <c r="A47" s="5"/>
      <c r="B47" s="5"/>
      <c r="C47" s="5"/>
      <c r="D47" s="12" t="s">
        <v>17</v>
      </c>
      <c r="E47" s="24">
        <f aca="true" t="shared" si="9" ref="E47:L47">SUM(E46)</f>
        <v>428120.01</v>
      </c>
      <c r="F47" s="24">
        <f t="shared" si="9"/>
        <v>155367.8</v>
      </c>
      <c r="G47" s="24">
        <f t="shared" si="9"/>
        <v>0</v>
      </c>
      <c r="H47" s="24">
        <f t="shared" si="9"/>
        <v>11479.05</v>
      </c>
      <c r="I47" s="24">
        <f t="shared" si="9"/>
        <v>0</v>
      </c>
      <c r="J47" s="24">
        <f t="shared" si="9"/>
        <v>0</v>
      </c>
      <c r="K47" s="24">
        <f t="shared" si="9"/>
        <v>0</v>
      </c>
      <c r="L47" s="24">
        <f t="shared" si="9"/>
        <v>143888.75</v>
      </c>
      <c r="M47" s="15"/>
    </row>
    <row r="48" spans="1:13" ht="34.5" customHeight="1">
      <c r="A48" s="5">
        <v>27</v>
      </c>
      <c r="B48" s="6">
        <v>852</v>
      </c>
      <c r="C48" s="6">
        <v>85295</v>
      </c>
      <c r="D48" s="12" t="s">
        <v>30</v>
      </c>
      <c r="E48" s="23">
        <v>943533</v>
      </c>
      <c r="F48" s="24">
        <v>296887.68</v>
      </c>
      <c r="G48" s="24"/>
      <c r="H48" s="24">
        <v>76027.68</v>
      </c>
      <c r="I48" s="24"/>
      <c r="J48" s="24"/>
      <c r="K48" s="24">
        <v>16816</v>
      </c>
      <c r="L48" s="24">
        <v>204044</v>
      </c>
      <c r="M48" s="18" t="s">
        <v>31</v>
      </c>
    </row>
    <row r="49" spans="1:13" ht="14.25" customHeight="1">
      <c r="A49" s="5"/>
      <c r="B49" s="5"/>
      <c r="C49" s="5"/>
      <c r="D49" s="12" t="s">
        <v>17</v>
      </c>
      <c r="E49" s="24">
        <f aca="true" t="shared" si="10" ref="E49:L49">SUM(E48)</f>
        <v>943533</v>
      </c>
      <c r="F49" s="24">
        <f t="shared" si="10"/>
        <v>296887.68</v>
      </c>
      <c r="G49" s="24">
        <f t="shared" si="10"/>
        <v>0</v>
      </c>
      <c r="H49" s="24">
        <f t="shared" si="10"/>
        <v>76027.68</v>
      </c>
      <c r="I49" s="24">
        <f t="shared" si="10"/>
        <v>0</v>
      </c>
      <c r="J49" s="24">
        <f t="shared" si="10"/>
        <v>0</v>
      </c>
      <c r="K49" s="24">
        <f t="shared" si="10"/>
        <v>16816</v>
      </c>
      <c r="L49" s="24">
        <f t="shared" si="10"/>
        <v>204044</v>
      </c>
      <c r="M49" s="15"/>
    </row>
    <row r="50" spans="1:13" ht="31.5" customHeight="1">
      <c r="A50" s="5">
        <v>28</v>
      </c>
      <c r="B50" s="6">
        <v>853</v>
      </c>
      <c r="C50" s="6">
        <v>85395</v>
      </c>
      <c r="D50" s="12" t="s">
        <v>28</v>
      </c>
      <c r="E50" s="23">
        <v>91576</v>
      </c>
      <c r="F50" s="24">
        <v>35908.37</v>
      </c>
      <c r="G50" s="24">
        <v>3500</v>
      </c>
      <c r="H50" s="24">
        <v>24581.92</v>
      </c>
      <c r="I50" s="24"/>
      <c r="J50" s="24"/>
      <c r="K50" s="24">
        <v>634.49</v>
      </c>
      <c r="L50" s="24">
        <v>7191.96</v>
      </c>
      <c r="M50" s="18" t="s">
        <v>32</v>
      </c>
    </row>
    <row r="51" spans="1:13" ht="11.25" customHeight="1">
      <c r="A51" s="5"/>
      <c r="B51" s="5"/>
      <c r="C51" s="5"/>
      <c r="D51" s="12" t="s">
        <v>17</v>
      </c>
      <c r="E51" s="24">
        <f aca="true" t="shared" si="11" ref="E51:L51">SUM(E50)</f>
        <v>91576</v>
      </c>
      <c r="F51" s="24">
        <f t="shared" si="11"/>
        <v>35908.37</v>
      </c>
      <c r="G51" s="24">
        <f t="shared" si="11"/>
        <v>3500</v>
      </c>
      <c r="H51" s="24">
        <f t="shared" si="11"/>
        <v>24581.92</v>
      </c>
      <c r="I51" s="24">
        <f t="shared" si="11"/>
        <v>0</v>
      </c>
      <c r="J51" s="24">
        <f t="shared" si="11"/>
        <v>0</v>
      </c>
      <c r="K51" s="24">
        <f t="shared" si="11"/>
        <v>634.49</v>
      </c>
      <c r="L51" s="24">
        <f t="shared" si="11"/>
        <v>7191.96</v>
      </c>
      <c r="M51" s="15"/>
    </row>
    <row r="52" spans="1:13" ht="30" customHeight="1">
      <c r="A52" s="5">
        <v>29</v>
      </c>
      <c r="B52" s="5">
        <v>855</v>
      </c>
      <c r="C52" s="5">
        <v>85516</v>
      </c>
      <c r="D52" s="12" t="s">
        <v>50</v>
      </c>
      <c r="E52" s="24">
        <v>6723024</v>
      </c>
      <c r="F52" s="24">
        <v>26000</v>
      </c>
      <c r="G52" s="24">
        <v>26000</v>
      </c>
      <c r="H52" s="24"/>
      <c r="I52" s="24"/>
      <c r="J52" s="24"/>
      <c r="K52" s="24"/>
      <c r="L52" s="24"/>
      <c r="M52" s="15" t="s">
        <v>16</v>
      </c>
    </row>
    <row r="53" spans="1:13" ht="13.5" customHeight="1">
      <c r="A53" s="5"/>
      <c r="B53" s="5"/>
      <c r="C53" s="5"/>
      <c r="D53" s="12" t="s">
        <v>13</v>
      </c>
      <c r="E53" s="24">
        <f>SUM(E52)</f>
        <v>6723024</v>
      </c>
      <c r="F53" s="24">
        <f aca="true" t="shared" si="12" ref="F53:L53">SUM(F52)</f>
        <v>26000</v>
      </c>
      <c r="G53" s="24">
        <f t="shared" si="12"/>
        <v>26000</v>
      </c>
      <c r="H53" s="24"/>
      <c r="I53" s="24">
        <f t="shared" si="12"/>
        <v>0</v>
      </c>
      <c r="J53" s="24">
        <f t="shared" si="12"/>
        <v>0</v>
      </c>
      <c r="K53" s="24">
        <f t="shared" si="12"/>
        <v>0</v>
      </c>
      <c r="L53" s="24">
        <f t="shared" si="12"/>
        <v>0</v>
      </c>
      <c r="M53" s="15"/>
    </row>
    <row r="54" spans="1:13" ht="44.25" customHeight="1">
      <c r="A54" s="5">
        <v>30</v>
      </c>
      <c r="B54" s="6">
        <v>855</v>
      </c>
      <c r="C54" s="6">
        <v>85516</v>
      </c>
      <c r="D54" s="12" t="s">
        <v>24</v>
      </c>
      <c r="E54" s="23">
        <v>470040.65</v>
      </c>
      <c r="F54" s="24">
        <v>192987.42</v>
      </c>
      <c r="G54" s="24">
        <v>72885</v>
      </c>
      <c r="H54" s="24">
        <v>429.92</v>
      </c>
      <c r="I54" s="24"/>
      <c r="J54" s="24"/>
      <c r="K54" s="24"/>
      <c r="L54" s="24">
        <v>119672.5</v>
      </c>
      <c r="M54" s="28" t="s">
        <v>27</v>
      </c>
    </row>
    <row r="55" spans="1:13" ht="13.5" customHeight="1">
      <c r="A55" s="5"/>
      <c r="B55" s="5"/>
      <c r="C55" s="5"/>
      <c r="D55" s="12" t="s">
        <v>25</v>
      </c>
      <c r="E55" s="24">
        <f>SUM(E54:E54)</f>
        <v>470040.65</v>
      </c>
      <c r="F55" s="24">
        <f aca="true" t="shared" si="13" ref="F55:L55">SUM(F54:F54)</f>
        <v>192987.42</v>
      </c>
      <c r="G55" s="24">
        <f t="shared" si="13"/>
        <v>72885</v>
      </c>
      <c r="H55" s="24">
        <f t="shared" si="13"/>
        <v>429.92</v>
      </c>
      <c r="I55" s="24">
        <f t="shared" si="13"/>
        <v>0</v>
      </c>
      <c r="J55" s="24">
        <f t="shared" si="13"/>
        <v>0</v>
      </c>
      <c r="K55" s="24">
        <f t="shared" si="13"/>
        <v>0</v>
      </c>
      <c r="L55" s="24">
        <f t="shared" si="13"/>
        <v>119672.5</v>
      </c>
      <c r="M55" s="15"/>
    </row>
    <row r="56" spans="1:13" s="29" customFormat="1" ht="27.75" customHeight="1">
      <c r="A56" s="5">
        <v>31</v>
      </c>
      <c r="B56" s="5">
        <v>900</v>
      </c>
      <c r="C56" s="5">
        <v>90015</v>
      </c>
      <c r="D56" s="32" t="s">
        <v>23</v>
      </c>
      <c r="E56" s="44">
        <v>3069622</v>
      </c>
      <c r="F56" s="44">
        <v>2514357</v>
      </c>
      <c r="G56" s="24">
        <v>370054</v>
      </c>
      <c r="H56" s="24"/>
      <c r="I56" s="24"/>
      <c r="J56" s="24"/>
      <c r="K56" s="24"/>
      <c r="L56" s="24">
        <v>2144303</v>
      </c>
      <c r="M56" s="15" t="s">
        <v>16</v>
      </c>
    </row>
    <row r="57" spans="1:13" s="29" customFormat="1" ht="33" customHeight="1">
      <c r="A57" s="5">
        <v>32</v>
      </c>
      <c r="B57" s="5">
        <v>900</v>
      </c>
      <c r="C57" s="40">
        <v>90015</v>
      </c>
      <c r="D57" s="43" t="s">
        <v>43</v>
      </c>
      <c r="E57" s="46">
        <v>42023</v>
      </c>
      <c r="F57" s="47">
        <v>37523</v>
      </c>
      <c r="G57" s="41">
        <v>37523</v>
      </c>
      <c r="H57" s="41"/>
      <c r="I57" s="24"/>
      <c r="J57" s="24"/>
      <c r="K57" s="24"/>
      <c r="L57" s="24"/>
      <c r="M57" s="15" t="s">
        <v>16</v>
      </c>
    </row>
    <row r="58" spans="1:13" s="29" customFormat="1" ht="35.25" customHeight="1">
      <c r="A58" s="5">
        <v>33</v>
      </c>
      <c r="B58" s="5">
        <v>900</v>
      </c>
      <c r="C58" s="40">
        <v>90015</v>
      </c>
      <c r="D58" s="43" t="s">
        <v>44</v>
      </c>
      <c r="E58" s="46">
        <v>31623</v>
      </c>
      <c r="F58" s="47">
        <v>28323</v>
      </c>
      <c r="G58" s="41">
        <v>28323</v>
      </c>
      <c r="H58" s="41"/>
      <c r="I58" s="24"/>
      <c r="J58" s="24"/>
      <c r="K58" s="24"/>
      <c r="L58" s="24"/>
      <c r="M58" s="15" t="s">
        <v>16</v>
      </c>
    </row>
    <row r="59" spans="1:13" s="29" customFormat="1" ht="27.75" customHeight="1">
      <c r="A59" s="5">
        <v>34</v>
      </c>
      <c r="B59" s="5">
        <v>900</v>
      </c>
      <c r="C59" s="40">
        <v>90015</v>
      </c>
      <c r="D59" s="43" t="s">
        <v>45</v>
      </c>
      <c r="E59" s="46">
        <v>57823</v>
      </c>
      <c r="F59" s="47">
        <v>54423</v>
      </c>
      <c r="G59" s="41">
        <v>54423</v>
      </c>
      <c r="H59" s="41"/>
      <c r="I59" s="24"/>
      <c r="J59" s="24"/>
      <c r="K59" s="24"/>
      <c r="L59" s="24"/>
      <c r="M59" s="15" t="s">
        <v>16</v>
      </c>
    </row>
    <row r="60" spans="1:13" s="29" customFormat="1" ht="27.75" customHeight="1">
      <c r="A60" s="5">
        <v>36</v>
      </c>
      <c r="B60" s="5">
        <v>900</v>
      </c>
      <c r="C60" s="40">
        <v>90015</v>
      </c>
      <c r="D60" s="43" t="s">
        <v>46</v>
      </c>
      <c r="E60" s="46">
        <v>53231</v>
      </c>
      <c r="F60" s="47">
        <v>47781</v>
      </c>
      <c r="G60" s="41">
        <v>47781</v>
      </c>
      <c r="H60" s="41"/>
      <c r="I60" s="24"/>
      <c r="J60" s="24"/>
      <c r="K60" s="24"/>
      <c r="L60" s="24"/>
      <c r="M60" s="15" t="s">
        <v>16</v>
      </c>
    </row>
    <row r="61" spans="1:13" ht="16.5" customHeight="1">
      <c r="A61" s="5"/>
      <c r="B61" s="5"/>
      <c r="C61" s="5"/>
      <c r="D61" s="42" t="s">
        <v>13</v>
      </c>
      <c r="E61" s="45">
        <f>SUM(E56:E60)</f>
        <v>3254322</v>
      </c>
      <c r="F61" s="45">
        <f aca="true" t="shared" si="14" ref="F61:L61">SUM(F56:F60)</f>
        <v>2682407</v>
      </c>
      <c r="G61" s="45">
        <f t="shared" si="14"/>
        <v>538104</v>
      </c>
      <c r="H61" s="45"/>
      <c r="I61" s="45">
        <f t="shared" si="14"/>
        <v>0</v>
      </c>
      <c r="J61" s="45">
        <f t="shared" si="14"/>
        <v>0</v>
      </c>
      <c r="K61" s="45">
        <f t="shared" si="14"/>
        <v>0</v>
      </c>
      <c r="L61" s="45">
        <f t="shared" si="14"/>
        <v>2144303</v>
      </c>
      <c r="M61" s="15"/>
    </row>
    <row r="62" spans="1:13" ht="55.5" customHeight="1">
      <c r="A62" s="5">
        <v>37</v>
      </c>
      <c r="B62" s="6">
        <v>921</v>
      </c>
      <c r="C62" s="6">
        <v>92195</v>
      </c>
      <c r="D62" s="12" t="s">
        <v>63</v>
      </c>
      <c r="E62" s="23">
        <v>21270877</v>
      </c>
      <c r="F62" s="23">
        <v>10448666</v>
      </c>
      <c r="G62" s="23"/>
      <c r="H62" s="23">
        <v>2000000</v>
      </c>
      <c r="I62" s="23"/>
      <c r="J62" s="23"/>
      <c r="K62" s="24">
        <v>5474301</v>
      </c>
      <c r="L62" s="23">
        <v>2974365</v>
      </c>
      <c r="M62" s="16" t="s">
        <v>16</v>
      </c>
    </row>
    <row r="63" spans="1:13" ht="15" customHeight="1">
      <c r="A63" s="5"/>
      <c r="B63" s="6"/>
      <c r="C63" s="6"/>
      <c r="D63" s="12" t="s">
        <v>13</v>
      </c>
      <c r="E63" s="23">
        <f>SUM(E62,)</f>
        <v>21270877</v>
      </c>
      <c r="F63" s="23">
        <f aca="true" t="shared" si="15" ref="F63:L63">SUM(F62,)</f>
        <v>10448666</v>
      </c>
      <c r="G63" s="23">
        <f t="shared" si="15"/>
        <v>0</v>
      </c>
      <c r="H63" s="23">
        <f t="shared" si="15"/>
        <v>2000000</v>
      </c>
      <c r="I63" s="23">
        <f t="shared" si="15"/>
        <v>0</v>
      </c>
      <c r="J63" s="23">
        <f t="shared" si="15"/>
        <v>0</v>
      </c>
      <c r="K63" s="23">
        <f t="shared" si="15"/>
        <v>5474301</v>
      </c>
      <c r="L63" s="23">
        <f t="shared" si="15"/>
        <v>2974365</v>
      </c>
      <c r="M63" s="16"/>
    </row>
    <row r="64" spans="1:13" ht="15" customHeight="1">
      <c r="A64" s="5"/>
      <c r="B64" s="6"/>
      <c r="C64" s="7"/>
      <c r="D64" s="8" t="s">
        <v>18</v>
      </c>
      <c r="E64" s="25">
        <f aca="true" t="shared" si="16" ref="E64:L64">SUM(E36,E49,E55,E47,E51,E34,E38)</f>
        <v>2371144.66</v>
      </c>
      <c r="F64" s="25">
        <f t="shared" si="16"/>
        <v>811671.2699999999</v>
      </c>
      <c r="G64" s="25">
        <f t="shared" si="16"/>
        <v>206905</v>
      </c>
      <c r="H64" s="25">
        <f t="shared" si="16"/>
        <v>112518.56999999999</v>
      </c>
      <c r="I64" s="25">
        <f t="shared" si="16"/>
        <v>0</v>
      </c>
      <c r="J64" s="25">
        <f t="shared" si="16"/>
        <v>0</v>
      </c>
      <c r="K64" s="25">
        <f t="shared" si="16"/>
        <v>17450.49</v>
      </c>
      <c r="L64" s="25">
        <f t="shared" si="16"/>
        <v>474797.21</v>
      </c>
      <c r="M64" s="19"/>
    </row>
    <row r="65" spans="1:13" ht="15.75" customHeight="1">
      <c r="A65" s="5"/>
      <c r="B65" s="6"/>
      <c r="C65" s="7"/>
      <c r="D65" s="8" t="s">
        <v>19</v>
      </c>
      <c r="E65" s="25">
        <f>SUM(E17,E20,E30,E45,E63,E32,E53,E61,E12,E41)</f>
        <v>63091502</v>
      </c>
      <c r="F65" s="25">
        <f>SUM(F17,F20,F30,F45,F63,F32,F53,F61,F12,F41)</f>
        <v>27226610</v>
      </c>
      <c r="G65" s="25">
        <f aca="true" t="shared" si="17" ref="G65:L65">SUM(G17,G20,G30,G45,G63,G32,G53,G61,G12,G41)</f>
        <v>2979631</v>
      </c>
      <c r="H65" s="25">
        <f t="shared" si="17"/>
        <v>6979737</v>
      </c>
      <c r="I65" s="25">
        <f t="shared" si="17"/>
        <v>0</v>
      </c>
      <c r="J65" s="25">
        <f t="shared" si="17"/>
        <v>0</v>
      </c>
      <c r="K65" s="25">
        <f>SUM(K17,K20,K30,K45,K63,K32,K53,K61,K12,K41)</f>
        <v>12148574</v>
      </c>
      <c r="L65" s="25">
        <f t="shared" si="17"/>
        <v>5118668</v>
      </c>
      <c r="M65" s="19"/>
    </row>
    <row r="66" spans="1:13" ht="17.25" customHeight="1">
      <c r="A66" s="9"/>
      <c r="B66" s="9"/>
      <c r="C66" s="9"/>
      <c r="D66" s="22" t="s">
        <v>20</v>
      </c>
      <c r="E66" s="26">
        <f aca="true" t="shared" si="18" ref="E66:L66">SUM(E64:E65)</f>
        <v>65462646.66</v>
      </c>
      <c r="F66" s="26">
        <f t="shared" si="18"/>
        <v>28038281.27</v>
      </c>
      <c r="G66" s="26">
        <f t="shared" si="18"/>
        <v>3186536</v>
      </c>
      <c r="H66" s="26">
        <f t="shared" si="18"/>
        <v>7092255.57</v>
      </c>
      <c r="I66" s="26">
        <f t="shared" si="18"/>
        <v>0</v>
      </c>
      <c r="J66" s="26">
        <f t="shared" si="18"/>
        <v>0</v>
      </c>
      <c r="K66" s="26">
        <f t="shared" si="18"/>
        <v>12166024.49</v>
      </c>
      <c r="L66" s="26">
        <f t="shared" si="18"/>
        <v>5593465.21</v>
      </c>
      <c r="M66" s="20"/>
    </row>
    <row r="67" ht="24.75" customHeight="1"/>
    <row r="68" ht="50.25" customHeight="1"/>
    <row r="69" ht="51" customHeight="1"/>
    <row r="70" ht="51.75" customHeight="1"/>
    <row r="71" ht="49.5" customHeight="1"/>
    <row r="72" ht="53.25" customHeight="1"/>
    <row r="73" ht="53.25" customHeight="1"/>
    <row r="74" ht="51" customHeight="1"/>
    <row r="75" ht="49.5" customHeight="1"/>
    <row r="76" ht="50.25" customHeight="1"/>
    <row r="77" ht="48.75" customHeight="1"/>
    <row r="78" ht="50.25" customHeight="1"/>
    <row r="79" ht="49.5" customHeight="1"/>
    <row r="80" ht="50.25" customHeight="1"/>
    <row r="81" ht="50.25" customHeight="1"/>
    <row r="82" ht="51.75" customHeight="1"/>
    <row r="83" ht="65.25" customHeight="1"/>
    <row r="84" ht="52.5" customHeight="1"/>
    <row r="85" ht="50.25" customHeight="1"/>
    <row r="86" ht="51.75" customHeight="1"/>
    <row r="87" ht="51.75" customHeight="1"/>
    <row r="88" ht="15.75" customHeight="1"/>
    <row r="89" ht="18.75" customHeight="1"/>
    <row r="90" ht="17.25" customHeight="1"/>
    <row r="91" ht="18" customHeight="1"/>
    <row r="92" ht="24.75" customHeight="1"/>
    <row r="93" ht="16.5" customHeight="1"/>
    <row r="94" ht="48.75" customHeight="1"/>
    <row r="95" ht="48.75" customHeight="1"/>
    <row r="96" ht="18.75" customHeight="1"/>
    <row r="97" ht="16.5" customHeight="1"/>
    <row r="98" ht="31.5" customHeight="1"/>
    <row r="99" ht="31.5" customHeight="1"/>
    <row r="100" ht="14.25" customHeight="1"/>
    <row r="101" ht="14.25" customHeight="1"/>
    <row r="102" ht="36" customHeight="1"/>
    <row r="103" ht="14.25" customHeight="1"/>
    <row r="104" ht="60.75" customHeight="1"/>
    <row r="105" ht="48" customHeight="1"/>
    <row r="106" ht="21.75" customHeight="1"/>
    <row r="107" ht="18.75" customHeight="1"/>
    <row r="108" ht="72" customHeight="1"/>
    <row r="109" ht="18.75" customHeight="1"/>
    <row r="110" ht="18.75" customHeight="1"/>
    <row r="111" ht="26.25" customHeight="1"/>
    <row r="112" ht="18.75" customHeight="1"/>
    <row r="113" ht="18.75" customHeight="1"/>
    <row r="114" ht="75.75" customHeight="1"/>
    <row r="115" ht="18.75" customHeight="1"/>
    <row r="116" ht="18.75" customHeight="1"/>
    <row r="117" ht="48.75" customHeight="1"/>
    <row r="118" ht="27.75" customHeight="1"/>
    <row r="119" ht="18.75" customHeight="1"/>
    <row r="120" ht="38.25" customHeight="1"/>
    <row r="121" ht="18.75" customHeight="1"/>
    <row r="122" ht="51" customHeight="1"/>
    <row r="123" ht="18.75" customHeight="1"/>
    <row r="124" ht="18.75" customHeight="1"/>
    <row r="125" ht="18.75" customHeight="1"/>
    <row r="126" ht="22.5" customHeight="1"/>
  </sheetData>
  <sheetProtection/>
  <mergeCells count="16">
    <mergeCell ref="A2:M2"/>
    <mergeCell ref="A4:A9"/>
    <mergeCell ref="B4:B9"/>
    <mergeCell ref="C4:C9"/>
    <mergeCell ref="D4:D9"/>
    <mergeCell ref="H6:H9"/>
    <mergeCell ref="M4:M9"/>
    <mergeCell ref="E4:E9"/>
    <mergeCell ref="J7:J9"/>
    <mergeCell ref="I6:I9"/>
    <mergeCell ref="K6:K9"/>
    <mergeCell ref="L6:L9"/>
    <mergeCell ref="F4:L4"/>
    <mergeCell ref="G5:L5"/>
    <mergeCell ref="G6:G9"/>
    <mergeCell ref="F5:F9"/>
  </mergeCells>
  <printOptions horizontalCentered="1"/>
  <pageMargins left="0.7086614173228347" right="0.7086614173228347" top="1.1811023622047245" bottom="0.7086614173228347" header="0.5118110236220472" footer="0.5118110236220472"/>
  <pageSetup fitToHeight="0" fitToWidth="0" horizontalDpi="600" verticalDpi="600" orientation="landscape" paperSize="9" scale="75" r:id="rId1"/>
  <headerFooter scaleWithDoc="0" alignWithMargins="0">
    <oddHeader>&amp;R&amp;9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Katarzyna Rybaniec</cp:lastModifiedBy>
  <cp:lastPrinted>2022-06-13T13:10:06Z</cp:lastPrinted>
  <dcterms:created xsi:type="dcterms:W3CDTF">1998-12-09T13:02:10Z</dcterms:created>
  <dcterms:modified xsi:type="dcterms:W3CDTF">2022-06-27T09:18:14Z</dcterms:modified>
  <cp:category/>
  <cp:version/>
  <cp:contentType/>
  <cp:contentStatus/>
</cp:coreProperties>
</file>